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3655" windowHeight="12495" activeTab="2"/>
  </bookViews>
  <sheets>
    <sheet name="12 hour Plan" sheetId="1" r:id="rId1"/>
    <sheet name="Hourly Plan" sheetId="2" r:id="rId2"/>
    <sheet name="Hourly Plan Example" sheetId="3" r:id="rId3"/>
  </sheets>
  <definedNames/>
  <calcPr fullCalcOnLoad="1"/>
</workbook>
</file>

<file path=xl/sharedStrings.xml><?xml version="1.0" encoding="utf-8"?>
<sst xmlns="http://schemas.openxmlformats.org/spreadsheetml/2006/main" count="182" uniqueCount="29">
  <si>
    <t xml:space="preserve"> Hour Run/Walk Race Plan</t>
  </si>
  <si>
    <t>Cycle</t>
  </si>
  <si>
    <t xml:space="preserve"> Walk per lap</t>
  </si>
  <si>
    <t>Lap Distance</t>
  </si>
  <si>
    <t>Km</t>
  </si>
  <si>
    <t xml:space="preserve">Cycle </t>
  </si>
  <si>
    <t>Walk Dist</t>
  </si>
  <si>
    <t>m</t>
  </si>
  <si>
    <t>Run Dist</t>
  </si>
  <si>
    <t>Run Pace</t>
  </si>
  <si>
    <t>Min/Km</t>
  </si>
  <si>
    <t>Walk Pace</t>
  </si>
  <si>
    <t>Run Time</t>
  </si>
  <si>
    <t>Mins</t>
  </si>
  <si>
    <t>Walk Time</t>
  </si>
  <si>
    <t>Lap time</t>
  </si>
  <si>
    <t>12 Hr Est</t>
  </si>
  <si>
    <t>Laps</t>
  </si>
  <si>
    <t>DIST</t>
  </si>
  <si>
    <t>Hour to</t>
  </si>
  <si>
    <t>Total Laps</t>
  </si>
  <si>
    <t>Total Distance</t>
  </si>
  <si>
    <t>Notes</t>
  </si>
  <si>
    <t>Insert values in the yellow fields</t>
  </si>
  <si>
    <t>Decide walk distance</t>
  </si>
  <si>
    <t>Decide number of walks per lap</t>
  </si>
  <si>
    <t>Section up the race by inserting Hour to, up to 12 hours</t>
  </si>
  <si>
    <t>Insert Run and walk paces (format mm:ss.0)</t>
  </si>
  <si>
    <t>Section Hours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</si>
</sst>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2" fillId="0" borderId="17" xfId="0" applyFont="1" applyBorder="1" applyAlignment="1">
      <alignment horizontal="center"/>
    </xf>
    <xf numFmtId="1" fontId="0" fillId="33" borderId="17" xfId="0" applyNumberForma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right"/>
    </xf>
    <xf numFmtId="0" fontId="2" fillId="0" borderId="20" xfId="0" applyFont="1" applyBorder="1" applyAlignment="1">
      <alignment horizontal="center"/>
    </xf>
    <xf numFmtId="164" fontId="0" fillId="34" borderId="20" xfId="0" applyNumberFormat="1" applyFill="1" applyBorder="1" applyAlignment="1">
      <alignment/>
    </xf>
    <xf numFmtId="0" fontId="2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21" fontId="0" fillId="35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21" fontId="0" fillId="35" borderId="20" xfId="0" applyNumberFormat="1" applyFill="1" applyBorder="1" applyAlignment="1">
      <alignment/>
    </xf>
    <xf numFmtId="0" fontId="0" fillId="0" borderId="21" xfId="0" applyBorder="1" applyAlignment="1">
      <alignment/>
    </xf>
    <xf numFmtId="21" fontId="0" fillId="0" borderId="17" xfId="0" applyNumberForma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"/>
    </xf>
    <xf numFmtId="2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1" fontId="0" fillId="0" borderId="20" xfId="0" applyNumberFormat="1" applyBorder="1" applyAlignment="1">
      <alignment/>
    </xf>
    <xf numFmtId="0" fontId="0" fillId="0" borderId="13" xfId="0" applyBorder="1" applyAlignment="1">
      <alignment horizontal="right"/>
    </xf>
    <xf numFmtId="0" fontId="2" fillId="0" borderId="14" xfId="0" applyFont="1" applyBorder="1" applyAlignment="1">
      <alignment horizontal="center"/>
    </xf>
    <xf numFmtId="21" fontId="0" fillId="0" borderId="14" xfId="0" applyNumberFormat="1" applyBorder="1" applyAlignment="1">
      <alignment/>
    </xf>
    <xf numFmtId="0" fontId="2" fillId="0" borderId="16" xfId="0" applyFont="1" applyBorder="1" applyAlignment="1">
      <alignment/>
    </xf>
    <xf numFmtId="2" fontId="0" fillId="0" borderId="17" xfId="0" applyNumberForma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1" fontId="0" fillId="33" borderId="16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21" fontId="0" fillId="35" borderId="16" xfId="0" applyNumberFormat="1" applyFill="1" applyBorder="1" applyAlignment="1">
      <alignment/>
    </xf>
    <xf numFmtId="21" fontId="0" fillId="35" borderId="19" xfId="0" applyNumberFormat="1" applyFill="1" applyBorder="1" applyAlignment="1">
      <alignment/>
    </xf>
    <xf numFmtId="21" fontId="0" fillId="0" borderId="16" xfId="0" applyNumberFormat="1" applyBorder="1" applyAlignment="1">
      <alignment/>
    </xf>
    <xf numFmtId="21" fontId="0" fillId="0" borderId="22" xfId="0" applyNumberFormat="1" applyBorder="1" applyAlignment="1">
      <alignment/>
    </xf>
    <xf numFmtId="21" fontId="0" fillId="0" borderId="19" xfId="0" applyNumberFormat="1" applyBorder="1" applyAlignment="1">
      <alignment/>
    </xf>
    <xf numFmtId="21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3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2" fillId="0" borderId="16" xfId="0" applyFont="1" applyBorder="1" applyAlignment="1">
      <alignment/>
    </xf>
    <xf numFmtId="2" fontId="42" fillId="0" borderId="18" xfId="0" applyNumberFormat="1" applyFont="1" applyBorder="1" applyAlignment="1">
      <alignment/>
    </xf>
    <xf numFmtId="0" fontId="42" fillId="0" borderId="19" xfId="0" applyFont="1" applyBorder="1" applyAlignment="1">
      <alignment/>
    </xf>
    <xf numFmtId="2" fontId="42" fillId="36" borderId="21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0" fillId="34" borderId="17" xfId="0" applyFill="1" applyBorder="1" applyAlignment="1">
      <alignment/>
    </xf>
    <xf numFmtId="0" fontId="2" fillId="0" borderId="19" xfId="0" applyFont="1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left"/>
    </xf>
    <xf numFmtId="0" fontId="0" fillId="0" borderId="28" xfId="0" applyBorder="1" applyAlignment="1">
      <alignment/>
    </xf>
    <xf numFmtId="0" fontId="43" fillId="0" borderId="17" xfId="0" applyFont="1" applyBorder="1" applyAlignment="1">
      <alignment horizontal="right"/>
    </xf>
    <xf numFmtId="0" fontId="43" fillId="33" borderId="17" xfId="0" applyFont="1" applyFill="1" applyBorder="1" applyAlignment="1">
      <alignment/>
    </xf>
    <xf numFmtId="0" fontId="43" fillId="0" borderId="26" xfId="0" applyFont="1" applyBorder="1" applyAlignment="1">
      <alignment/>
    </xf>
    <xf numFmtId="0" fontId="43" fillId="33" borderId="18" xfId="0" applyFont="1" applyFill="1" applyBorder="1" applyAlignment="1">
      <alignment/>
    </xf>
    <xf numFmtId="0" fontId="43" fillId="0" borderId="20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17" xfId="0" applyFill="1" applyBorder="1" applyAlignment="1">
      <alignment/>
    </xf>
    <xf numFmtId="0" fontId="44" fillId="0" borderId="32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30" xfId="0" applyFont="1" applyBorder="1" applyAlignment="1">
      <alignment/>
    </xf>
    <xf numFmtId="0" fontId="45" fillId="33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34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37" sqref="D37"/>
    </sheetView>
  </sheetViews>
  <sheetFormatPr defaultColWidth="9.140625" defaultRowHeight="15"/>
  <sheetData>
    <row r="1" spans="1:2" ht="15">
      <c r="A1" s="1">
        <v>12</v>
      </c>
      <c r="B1" s="2" t="s">
        <v>0</v>
      </c>
    </row>
    <row r="3" spans="1:4" ht="15">
      <c r="A3" s="3" t="s">
        <v>1</v>
      </c>
      <c r="B3" s="4">
        <v>1</v>
      </c>
      <c r="C3" s="5" t="s">
        <v>2</v>
      </c>
      <c r="D3" s="2"/>
    </row>
    <row r="4" ht="15.75" thickBot="1"/>
    <row r="5" spans="1:4" ht="15.75" thickBot="1">
      <c r="A5" s="6"/>
      <c r="B5" s="7" t="s">
        <v>3</v>
      </c>
      <c r="C5" s="8">
        <v>3.3333</v>
      </c>
      <c r="D5" s="9" t="s">
        <v>4</v>
      </c>
    </row>
    <row r="6" spans="1:4" ht="15.75" thickBot="1">
      <c r="A6" s="10"/>
      <c r="B6" s="11"/>
      <c r="C6" s="12"/>
      <c r="D6" s="13"/>
    </row>
    <row r="7" spans="1:4" ht="15">
      <c r="A7" s="14" t="s">
        <v>5</v>
      </c>
      <c r="B7" s="15" t="s">
        <v>6</v>
      </c>
      <c r="C7" s="16">
        <v>500</v>
      </c>
      <c r="D7" s="17" t="s">
        <v>7</v>
      </c>
    </row>
    <row r="8" spans="1:4" ht="15.75" thickBot="1">
      <c r="A8" s="18" t="s">
        <v>5</v>
      </c>
      <c r="B8" s="19" t="s">
        <v>8</v>
      </c>
      <c r="C8" s="20">
        <f>C5-C7*B3/1000</f>
        <v>2.8333</v>
      </c>
      <c r="D8" s="21" t="s">
        <v>4</v>
      </c>
    </row>
    <row r="9" spans="1:4" ht="15.75" thickBot="1">
      <c r="A9" s="10"/>
      <c r="B9" s="11"/>
      <c r="C9" s="12"/>
      <c r="D9" s="13"/>
    </row>
    <row r="10" spans="1:4" ht="15">
      <c r="A10" s="22"/>
      <c r="B10" s="23" t="s">
        <v>9</v>
      </c>
      <c r="C10" s="24">
        <v>0.005208333333333333</v>
      </c>
      <c r="D10" s="25" t="s">
        <v>10</v>
      </c>
    </row>
    <row r="11" spans="1:4" ht="15.75" thickBot="1">
      <c r="A11" s="26"/>
      <c r="B11" s="27" t="s">
        <v>11</v>
      </c>
      <c r="C11" s="28">
        <v>0.008333333333333333</v>
      </c>
      <c r="D11" s="29" t="str">
        <f>D10</f>
        <v>Min/Km</v>
      </c>
    </row>
    <row r="12" spans="1:4" ht="15.75" thickBot="1">
      <c r="A12" s="10"/>
      <c r="B12" s="11"/>
      <c r="C12" s="12"/>
      <c r="D12" s="13"/>
    </row>
    <row r="13" spans="1:4" ht="15">
      <c r="A13" s="14" t="s">
        <v>5</v>
      </c>
      <c r="B13" s="23" t="s">
        <v>12</v>
      </c>
      <c r="C13" s="30">
        <f>C8*C10</f>
        <v>0.014756770833333332</v>
      </c>
      <c r="D13" s="25" t="s">
        <v>13</v>
      </c>
    </row>
    <row r="14" spans="1:4" ht="15">
      <c r="A14" s="31" t="s">
        <v>5</v>
      </c>
      <c r="B14" s="32" t="s">
        <v>14</v>
      </c>
      <c r="C14" s="33">
        <f>C7/1000*C11*B3</f>
        <v>0.004166666666666667</v>
      </c>
      <c r="D14" s="34" t="s">
        <v>13</v>
      </c>
    </row>
    <row r="15" spans="1:4" ht="15.75" thickBot="1">
      <c r="A15" s="18"/>
      <c r="B15" s="19" t="s">
        <v>15</v>
      </c>
      <c r="C15" s="35">
        <f>SUM(C13:C14)</f>
        <v>0.018923437499999998</v>
      </c>
      <c r="D15" s="29" t="s">
        <v>13</v>
      </c>
    </row>
    <row r="16" spans="1:4" ht="15.75" thickBot="1">
      <c r="A16" s="36"/>
      <c r="B16" s="37"/>
      <c r="C16" s="38"/>
      <c r="D16" s="13"/>
    </row>
    <row r="17" spans="1:4" ht="15">
      <c r="A17" s="39" t="s">
        <v>16</v>
      </c>
      <c r="B17" s="15" t="s">
        <v>17</v>
      </c>
      <c r="C17" s="40">
        <f>A1/24/C15</f>
        <v>26.422260754685826</v>
      </c>
      <c r="D17" s="17" t="s">
        <v>17</v>
      </c>
    </row>
    <row r="18" spans="1:4" ht="18.75" thickBot="1">
      <c r="A18" s="41" t="s">
        <v>16</v>
      </c>
      <c r="B18" s="42" t="s">
        <v>18</v>
      </c>
      <c r="C18" s="43">
        <f>C17*C5</f>
        <v>88.07332177359426</v>
      </c>
      <c r="D18" s="44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4">
      <selection activeCell="L33" sqref="L33"/>
    </sheetView>
  </sheetViews>
  <sheetFormatPr defaultColWidth="9.140625" defaultRowHeight="15"/>
  <cols>
    <col min="3" max="3" width="18.7109375" style="0" customWidth="1"/>
    <col min="6" max="6" width="3.28125" style="0" customWidth="1"/>
    <col min="9" max="9" width="4.57421875" style="0" customWidth="1"/>
    <col min="11" max="11" width="8.8515625" style="0" customWidth="1"/>
    <col min="12" max="12" width="4.140625" style="0" customWidth="1"/>
    <col min="15" max="15" width="4.8515625" style="0" customWidth="1"/>
    <col min="18" max="18" width="5.7109375" style="0" customWidth="1"/>
  </cols>
  <sheetData>
    <row r="1" spans="1:3" ht="34.5" customHeight="1">
      <c r="A1" s="57">
        <v>12</v>
      </c>
      <c r="B1" s="58" t="s">
        <v>0</v>
      </c>
      <c r="C1" s="2"/>
    </row>
    <row r="2" ht="15.75" thickBot="1"/>
    <row r="3" spans="1:4" ht="15">
      <c r="A3" s="22"/>
      <c r="B3" s="65" t="s">
        <v>3</v>
      </c>
      <c r="C3" s="66">
        <v>3.3333</v>
      </c>
      <c r="D3" s="25" t="s">
        <v>4</v>
      </c>
    </row>
    <row r="4" spans="1:4" ht="15.75" thickBot="1">
      <c r="A4" s="67" t="s">
        <v>1</v>
      </c>
      <c r="B4" s="68">
        <v>1</v>
      </c>
      <c r="C4" s="70" t="s">
        <v>2</v>
      </c>
      <c r="D4" s="71"/>
    </row>
    <row r="5" spans="1:20" ht="18.75">
      <c r="A5" s="69"/>
      <c r="C5" s="22"/>
      <c r="D5" s="72" t="s">
        <v>19</v>
      </c>
      <c r="E5" s="73">
        <v>12</v>
      </c>
      <c r="F5" s="74"/>
      <c r="G5" s="80"/>
      <c r="H5" s="75">
        <f>E5</f>
        <v>12</v>
      </c>
      <c r="I5" s="74"/>
      <c r="J5" s="80"/>
      <c r="K5" s="75">
        <f>H5</f>
        <v>12</v>
      </c>
      <c r="L5" s="74"/>
      <c r="M5" s="80"/>
      <c r="N5" s="75">
        <f>K5</f>
        <v>12</v>
      </c>
      <c r="O5" s="74"/>
      <c r="P5" s="80"/>
      <c r="Q5" s="75">
        <f>N5</f>
        <v>12</v>
      </c>
      <c r="R5" s="74"/>
      <c r="S5" s="80"/>
      <c r="T5" s="75">
        <f>Q5</f>
        <v>12</v>
      </c>
    </row>
    <row r="6" spans="1:20" ht="19.5" thickBot="1">
      <c r="A6" s="46"/>
      <c r="C6" s="26"/>
      <c r="D6" s="76" t="s">
        <v>28</v>
      </c>
      <c r="E6" s="77">
        <f>E5-E1</f>
        <v>12</v>
      </c>
      <c r="F6" s="78"/>
      <c r="G6" s="81"/>
      <c r="H6" s="79">
        <f>H5-E5</f>
        <v>0</v>
      </c>
      <c r="I6" s="78"/>
      <c r="J6" s="81"/>
      <c r="K6" s="79">
        <f>K5-H5</f>
        <v>0</v>
      </c>
      <c r="L6" s="78"/>
      <c r="M6" s="81"/>
      <c r="N6" s="79">
        <f>N5-K5</f>
        <v>0</v>
      </c>
      <c r="O6" s="78"/>
      <c r="P6" s="81"/>
      <c r="Q6" s="79">
        <f>Q5-N5</f>
        <v>0</v>
      </c>
      <c r="R6" s="78"/>
      <c r="S6" s="81"/>
      <c r="T6" s="79">
        <f>T5-Q5</f>
        <v>0</v>
      </c>
    </row>
    <row r="7" spans="1:20" ht="8.25" customHeight="1" thickBot="1">
      <c r="A7" s="10"/>
      <c r="B7" s="11"/>
      <c r="C7" s="11"/>
      <c r="D7" s="45"/>
      <c r="E7" s="46"/>
      <c r="F7" s="46"/>
      <c r="G7" s="82"/>
      <c r="H7" s="83"/>
      <c r="I7" s="46"/>
      <c r="J7" s="82"/>
      <c r="K7" s="83"/>
      <c r="L7" s="46"/>
      <c r="M7" s="82"/>
      <c r="N7" s="83"/>
      <c r="O7" s="46"/>
      <c r="P7" s="82"/>
      <c r="Q7" s="83"/>
      <c r="R7" s="46"/>
      <c r="S7" s="82"/>
      <c r="T7" s="83"/>
    </row>
    <row r="8" spans="2:20" ht="15">
      <c r="B8" s="14" t="s">
        <v>5</v>
      </c>
      <c r="C8" s="15" t="s">
        <v>6</v>
      </c>
      <c r="D8" s="47">
        <v>500</v>
      </c>
      <c r="E8" s="17" t="s">
        <v>7</v>
      </c>
      <c r="G8" s="47">
        <v>500</v>
      </c>
      <c r="H8" s="17" t="s">
        <v>7</v>
      </c>
      <c r="J8" s="47">
        <v>500</v>
      </c>
      <c r="K8" s="17" t="s">
        <v>7</v>
      </c>
      <c r="M8" s="47">
        <v>500</v>
      </c>
      <c r="N8" s="17" t="s">
        <v>7</v>
      </c>
      <c r="P8" s="47">
        <v>500</v>
      </c>
      <c r="Q8" s="17" t="s">
        <v>7</v>
      </c>
      <c r="S8" s="47">
        <v>500</v>
      </c>
      <c r="T8" s="17" t="s">
        <v>7</v>
      </c>
    </row>
    <row r="9" spans="2:20" ht="15.75" thickBot="1">
      <c r="B9" s="18" t="s">
        <v>5</v>
      </c>
      <c r="C9" s="19" t="s">
        <v>8</v>
      </c>
      <c r="D9" s="48">
        <f>$C$3-D8*$B$4/1000</f>
        <v>2.8333</v>
      </c>
      <c r="E9" s="21" t="s">
        <v>4</v>
      </c>
      <c r="G9" s="48">
        <f>$C$3-G8*$B$4/1000</f>
        <v>2.8333</v>
      </c>
      <c r="H9" s="21" t="s">
        <v>4</v>
      </c>
      <c r="J9" s="48">
        <f>$C$3-J8*$B$4/1000</f>
        <v>2.8333</v>
      </c>
      <c r="K9" s="21" t="s">
        <v>4</v>
      </c>
      <c r="M9" s="48">
        <f>$C$3-M8*$B$4/1000</f>
        <v>2.8333</v>
      </c>
      <c r="N9" s="21" t="s">
        <v>4</v>
      </c>
      <c r="P9" s="48">
        <f>$C$3-P8*$B$4/1000</f>
        <v>2.8333</v>
      </c>
      <c r="Q9" s="21" t="s">
        <v>4</v>
      </c>
      <c r="S9" s="48">
        <f>$C$3-S8*$B$4/1000</f>
        <v>2.8333</v>
      </c>
      <c r="T9" s="21" t="s">
        <v>4</v>
      </c>
    </row>
    <row r="10" spans="2:20" ht="15.75" thickBot="1">
      <c r="B10" s="10"/>
      <c r="C10" s="11"/>
      <c r="D10" s="10"/>
      <c r="E10" s="13"/>
      <c r="G10" s="10"/>
      <c r="H10" s="13"/>
      <c r="J10" s="10"/>
      <c r="K10" s="13"/>
      <c r="M10" s="10"/>
      <c r="N10" s="13"/>
      <c r="P10" s="10"/>
      <c r="Q10" s="13"/>
      <c r="S10" s="10"/>
      <c r="T10" s="13"/>
    </row>
    <row r="11" spans="2:20" ht="15">
      <c r="B11" s="22"/>
      <c r="C11" s="23" t="s">
        <v>9</v>
      </c>
      <c r="D11" s="49">
        <v>0.004861111111111111</v>
      </c>
      <c r="E11" s="25" t="s">
        <v>10</v>
      </c>
      <c r="G11" s="49">
        <f>D11</f>
        <v>0.004861111111111111</v>
      </c>
      <c r="H11" s="25" t="s">
        <v>10</v>
      </c>
      <c r="J11" s="49">
        <f>G11</f>
        <v>0.004861111111111111</v>
      </c>
      <c r="K11" s="25" t="s">
        <v>10</v>
      </c>
      <c r="M11" s="49">
        <f>J11</f>
        <v>0.004861111111111111</v>
      </c>
      <c r="N11" s="25" t="s">
        <v>10</v>
      </c>
      <c r="P11" s="49">
        <f>M11</f>
        <v>0.004861111111111111</v>
      </c>
      <c r="Q11" s="25" t="s">
        <v>10</v>
      </c>
      <c r="S11" s="49">
        <f>P11</f>
        <v>0.004861111111111111</v>
      </c>
      <c r="T11" s="25" t="s">
        <v>10</v>
      </c>
    </row>
    <row r="12" spans="2:20" ht="15.75" thickBot="1">
      <c r="B12" s="26"/>
      <c r="C12" s="27" t="s">
        <v>11</v>
      </c>
      <c r="D12" s="50">
        <v>0.007638888888888889</v>
      </c>
      <c r="E12" s="29" t="str">
        <f>E11</f>
        <v>Min/Km</v>
      </c>
      <c r="G12" s="50">
        <f>D12</f>
        <v>0.007638888888888889</v>
      </c>
      <c r="H12" s="29" t="str">
        <f>H11</f>
        <v>Min/Km</v>
      </c>
      <c r="J12" s="50">
        <f>G12</f>
        <v>0.007638888888888889</v>
      </c>
      <c r="K12" s="29" t="str">
        <f>K11</f>
        <v>Min/Km</v>
      </c>
      <c r="M12" s="50">
        <f>J12</f>
        <v>0.007638888888888889</v>
      </c>
      <c r="N12" s="29" t="str">
        <f>N11</f>
        <v>Min/Km</v>
      </c>
      <c r="P12" s="50">
        <f>M12</f>
        <v>0.007638888888888889</v>
      </c>
      <c r="Q12" s="29" t="str">
        <f>Q11</f>
        <v>Min/Km</v>
      </c>
      <c r="S12" s="50">
        <f>P12</f>
        <v>0.007638888888888889</v>
      </c>
      <c r="T12" s="29" t="str">
        <f>T11</f>
        <v>Min/Km</v>
      </c>
    </row>
    <row r="13" spans="2:20" ht="15.75" thickBot="1">
      <c r="B13" s="10"/>
      <c r="C13" s="11"/>
      <c r="D13" s="10"/>
      <c r="E13" s="13"/>
      <c r="G13" s="10"/>
      <c r="H13" s="13"/>
      <c r="J13" s="10"/>
      <c r="K13" s="13"/>
      <c r="M13" s="10"/>
      <c r="N13" s="13"/>
      <c r="P13" s="10"/>
      <c r="Q13" s="13"/>
      <c r="S13" s="10"/>
      <c r="T13" s="13"/>
    </row>
    <row r="14" spans="2:20" ht="15">
      <c r="B14" s="14" t="s">
        <v>5</v>
      </c>
      <c r="C14" s="23" t="s">
        <v>12</v>
      </c>
      <c r="D14" s="51">
        <f>D9*D11</f>
        <v>0.01377298611111111</v>
      </c>
      <c r="E14" s="25" t="s">
        <v>13</v>
      </c>
      <c r="G14" s="51">
        <f>G9*G11</f>
        <v>0.01377298611111111</v>
      </c>
      <c r="H14" s="25" t="s">
        <v>13</v>
      </c>
      <c r="J14" s="51">
        <f>J9*J11</f>
        <v>0.01377298611111111</v>
      </c>
      <c r="K14" s="25" t="s">
        <v>13</v>
      </c>
      <c r="M14" s="51">
        <f>M9*M11</f>
        <v>0.01377298611111111</v>
      </c>
      <c r="N14" s="25" t="s">
        <v>13</v>
      </c>
      <c r="P14" s="51">
        <f>P9*P11</f>
        <v>0.01377298611111111</v>
      </c>
      <c r="Q14" s="25" t="s">
        <v>13</v>
      </c>
      <c r="S14" s="51">
        <f>S9*S11</f>
        <v>0.01377298611111111</v>
      </c>
      <c r="T14" s="25" t="s">
        <v>13</v>
      </c>
    </row>
    <row r="15" spans="2:20" ht="15">
      <c r="B15" s="31" t="s">
        <v>5</v>
      </c>
      <c r="C15" s="32" t="s">
        <v>14</v>
      </c>
      <c r="D15" s="52">
        <f>D8/1000*D12*$B$4</f>
        <v>0.0038194444444444443</v>
      </c>
      <c r="E15" s="34" t="s">
        <v>13</v>
      </c>
      <c r="G15" s="52">
        <f>G8/1000*G12*$B$4</f>
        <v>0.0038194444444444443</v>
      </c>
      <c r="H15" s="34" t="s">
        <v>13</v>
      </c>
      <c r="J15" s="52">
        <f>J8/1000*J12*$B$4</f>
        <v>0.0038194444444444443</v>
      </c>
      <c r="K15" s="34" t="s">
        <v>13</v>
      </c>
      <c r="M15" s="52">
        <f>M8/1000*M12*$B$4</f>
        <v>0.0038194444444444443</v>
      </c>
      <c r="N15" s="34" t="s">
        <v>13</v>
      </c>
      <c r="P15" s="52">
        <f>P8/1000*P12*$B$4</f>
        <v>0.0038194444444444443</v>
      </c>
      <c r="Q15" s="34" t="s">
        <v>13</v>
      </c>
      <c r="S15" s="52">
        <f>S8/1000*S12*$B$4</f>
        <v>0.0038194444444444443</v>
      </c>
      <c r="T15" s="34" t="s">
        <v>13</v>
      </c>
    </row>
    <row r="16" spans="2:20" ht="15.75" thickBot="1">
      <c r="B16" s="18"/>
      <c r="C16" s="19" t="s">
        <v>15</v>
      </c>
      <c r="D16" s="53">
        <f>SUM(D14:D15)</f>
        <v>0.017592430555555556</v>
      </c>
      <c r="E16" s="29" t="s">
        <v>13</v>
      </c>
      <c r="G16" s="53">
        <f>SUM(G14:G15)</f>
        <v>0.017592430555555556</v>
      </c>
      <c r="H16" s="29" t="s">
        <v>13</v>
      </c>
      <c r="J16" s="53">
        <f>SUM(J14:J15)</f>
        <v>0.017592430555555556</v>
      </c>
      <c r="K16" s="29" t="s">
        <v>13</v>
      </c>
      <c r="M16" s="53">
        <f>SUM(M14:M15)</f>
        <v>0.017592430555555556</v>
      </c>
      <c r="N16" s="29" t="s">
        <v>13</v>
      </c>
      <c r="P16" s="53">
        <f>SUM(P14:P15)</f>
        <v>0.017592430555555556</v>
      </c>
      <c r="Q16" s="29" t="s">
        <v>13</v>
      </c>
      <c r="S16" s="53">
        <f>SUM(S14:S15)</f>
        <v>0.017592430555555556</v>
      </c>
      <c r="T16" s="29" t="s">
        <v>13</v>
      </c>
    </row>
    <row r="17" spans="2:20" ht="15.75" thickBot="1">
      <c r="B17" s="36"/>
      <c r="C17" s="37"/>
      <c r="D17" s="54"/>
      <c r="E17" s="13"/>
      <c r="G17" s="54"/>
      <c r="H17" s="13"/>
      <c r="J17" s="54"/>
      <c r="K17" s="13"/>
      <c r="M17" s="54"/>
      <c r="N17" s="13"/>
      <c r="P17" s="54"/>
      <c r="Q17" s="13"/>
      <c r="S17" s="54"/>
      <c r="T17" s="13"/>
    </row>
    <row r="18" spans="2:20" ht="15">
      <c r="B18" s="39"/>
      <c r="C18" s="15" t="s">
        <v>17</v>
      </c>
      <c r="D18" s="55">
        <f>$A$1/24/D16/12*E6</f>
        <v>28.421314406843223</v>
      </c>
      <c r="E18" s="17" t="s">
        <v>17</v>
      </c>
      <c r="G18" s="55">
        <f>$A$1/24/G16/12*H6</f>
        <v>0</v>
      </c>
      <c r="H18" s="17" t="s">
        <v>17</v>
      </c>
      <c r="J18" s="55">
        <f>$A$1/24/J16/12*K6</f>
        <v>0</v>
      </c>
      <c r="K18" s="17" t="s">
        <v>17</v>
      </c>
      <c r="M18" s="55">
        <f>$A$1/24/M16/12*N6</f>
        <v>0</v>
      </c>
      <c r="N18" s="17" t="s">
        <v>17</v>
      </c>
      <c r="P18" s="55">
        <f>$A$1/24/P16/12*Q6</f>
        <v>0</v>
      </c>
      <c r="Q18" s="17" t="s">
        <v>17</v>
      </c>
      <c r="S18" s="55">
        <f>$A$1/24/S16/12*T6</f>
        <v>0</v>
      </c>
      <c r="T18" s="17" t="s">
        <v>17</v>
      </c>
    </row>
    <row r="19" spans="2:20" ht="18.75" thickBot="1">
      <c r="B19" s="41"/>
      <c r="C19" s="42" t="s">
        <v>18</v>
      </c>
      <c r="D19" s="56">
        <f>D18*$C$3</f>
        <v>94.73676731233051</v>
      </c>
      <c r="E19" s="44" t="s">
        <v>4</v>
      </c>
      <c r="G19" s="56">
        <f>G18*$C$3</f>
        <v>0</v>
      </c>
      <c r="H19" s="44" t="s">
        <v>4</v>
      </c>
      <c r="J19" s="56">
        <f>J18*$C$3</f>
        <v>0</v>
      </c>
      <c r="K19" s="44" t="s">
        <v>4</v>
      </c>
      <c r="M19" s="56">
        <f>M18*$C$3</f>
        <v>0</v>
      </c>
      <c r="N19" s="44" t="s">
        <v>4</v>
      </c>
      <c r="P19" s="56">
        <f>P18*$C$3</f>
        <v>0</v>
      </c>
      <c r="Q19" s="44" t="s">
        <v>4</v>
      </c>
      <c r="S19" s="56">
        <f>S18*$C$3</f>
        <v>0</v>
      </c>
      <c r="T19" s="44" t="s">
        <v>4</v>
      </c>
    </row>
    <row r="20" ht="30" customHeight="1" thickBot="1"/>
    <row r="21" spans="3:4" ht="20.25" customHeight="1">
      <c r="C21" s="59" t="s">
        <v>20</v>
      </c>
      <c r="D21" s="60">
        <f>SUM(D18:T18)</f>
        <v>28.421314406843223</v>
      </c>
    </row>
    <row r="22" spans="3:5" ht="21.75" thickBot="1">
      <c r="C22" s="61" t="s">
        <v>21</v>
      </c>
      <c r="D22" s="62">
        <f>SUM(D19:T19)</f>
        <v>94.73676731233051</v>
      </c>
      <c r="E22" s="63" t="s">
        <v>4</v>
      </c>
    </row>
    <row r="25" ht="15">
      <c r="A25" s="64" t="s">
        <v>22</v>
      </c>
    </row>
    <row r="26" ht="15">
      <c r="B26" t="s">
        <v>23</v>
      </c>
    </row>
    <row r="27" ht="15">
      <c r="B27" t="s">
        <v>24</v>
      </c>
    </row>
    <row r="28" ht="15">
      <c r="B28" t="s">
        <v>25</v>
      </c>
    </row>
    <row r="29" ht="15">
      <c r="B29" t="s">
        <v>26</v>
      </c>
    </row>
    <row r="30" ht="15">
      <c r="B30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Q23" sqref="Q23"/>
    </sheetView>
  </sheetViews>
  <sheetFormatPr defaultColWidth="9.140625" defaultRowHeight="15"/>
  <cols>
    <col min="3" max="3" width="18.7109375" style="0" customWidth="1"/>
    <col min="6" max="6" width="3.28125" style="0" customWidth="1"/>
    <col min="9" max="9" width="4.57421875" style="0" customWidth="1"/>
    <col min="11" max="11" width="8.8515625" style="0" customWidth="1"/>
    <col min="12" max="12" width="4.140625" style="0" customWidth="1"/>
    <col min="15" max="15" width="4.8515625" style="0" customWidth="1"/>
    <col min="18" max="18" width="5.7109375" style="0" customWidth="1"/>
  </cols>
  <sheetData>
    <row r="1" spans="1:3" ht="34.5" customHeight="1">
      <c r="A1" s="57">
        <v>12</v>
      </c>
      <c r="B1" s="58" t="s">
        <v>0</v>
      </c>
      <c r="C1" s="2"/>
    </row>
    <row r="2" ht="15.75" thickBot="1"/>
    <row r="3" spans="1:4" ht="15">
      <c r="A3" s="22"/>
      <c r="B3" s="65" t="s">
        <v>3</v>
      </c>
      <c r="C3" s="84">
        <v>5</v>
      </c>
      <c r="D3" s="25" t="s">
        <v>4</v>
      </c>
    </row>
    <row r="4" spans="1:4" ht="15.75" thickBot="1">
      <c r="A4" s="67" t="s">
        <v>1</v>
      </c>
      <c r="B4" s="68">
        <v>2</v>
      </c>
      <c r="C4" s="70" t="s">
        <v>2</v>
      </c>
      <c r="D4" s="71"/>
    </row>
    <row r="5" spans="1:20" ht="18.75">
      <c r="A5" s="69"/>
      <c r="C5" s="22"/>
      <c r="D5" s="72" t="s">
        <v>19</v>
      </c>
      <c r="E5" s="73">
        <v>2</v>
      </c>
      <c r="F5" s="74"/>
      <c r="G5" s="80"/>
      <c r="H5" s="75">
        <v>4</v>
      </c>
      <c r="I5" s="74"/>
      <c r="J5" s="80"/>
      <c r="K5" s="75">
        <v>6</v>
      </c>
      <c r="L5" s="74"/>
      <c r="M5" s="80"/>
      <c r="N5" s="75">
        <v>9</v>
      </c>
      <c r="O5" s="74"/>
      <c r="P5" s="80"/>
      <c r="Q5" s="75">
        <v>12</v>
      </c>
      <c r="R5" s="74"/>
      <c r="S5" s="80"/>
      <c r="T5" s="75">
        <f>Q5</f>
        <v>12</v>
      </c>
    </row>
    <row r="6" spans="1:20" ht="19.5" thickBot="1">
      <c r="A6" s="46"/>
      <c r="C6" s="26"/>
      <c r="D6" s="76" t="s">
        <v>28</v>
      </c>
      <c r="E6" s="77">
        <f>E5-E1</f>
        <v>2</v>
      </c>
      <c r="F6" s="78"/>
      <c r="G6" s="81"/>
      <c r="H6" s="79">
        <f>H5-E5</f>
        <v>2</v>
      </c>
      <c r="I6" s="78"/>
      <c r="J6" s="81"/>
      <c r="K6" s="79">
        <f>K5-H5</f>
        <v>2</v>
      </c>
      <c r="L6" s="78"/>
      <c r="M6" s="81"/>
      <c r="N6" s="79">
        <f>N5-K5</f>
        <v>3</v>
      </c>
      <c r="O6" s="78"/>
      <c r="P6" s="81"/>
      <c r="Q6" s="79">
        <f>Q5-N5</f>
        <v>3</v>
      </c>
      <c r="R6" s="78"/>
      <c r="S6" s="81"/>
      <c r="T6" s="79">
        <f>T5-Q5</f>
        <v>0</v>
      </c>
    </row>
    <row r="7" spans="1:20" ht="8.25" customHeight="1" thickBot="1">
      <c r="A7" s="10"/>
      <c r="B7" s="11"/>
      <c r="C7" s="11"/>
      <c r="D7" s="45"/>
      <c r="E7" s="46"/>
      <c r="F7" s="46"/>
      <c r="G7" s="82"/>
      <c r="H7" s="83"/>
      <c r="I7" s="46"/>
      <c r="J7" s="82"/>
      <c r="K7" s="83"/>
      <c r="L7" s="46"/>
      <c r="M7" s="82"/>
      <c r="N7" s="83"/>
      <c r="O7" s="46"/>
      <c r="P7" s="82"/>
      <c r="Q7" s="83"/>
      <c r="R7" s="46"/>
      <c r="S7" s="82"/>
      <c r="T7" s="83"/>
    </row>
    <row r="8" spans="2:20" ht="15">
      <c r="B8" s="14" t="s">
        <v>5</v>
      </c>
      <c r="C8" s="15" t="s">
        <v>6</v>
      </c>
      <c r="D8" s="47">
        <v>300</v>
      </c>
      <c r="E8" s="17" t="s">
        <v>7</v>
      </c>
      <c r="G8" s="47">
        <v>300</v>
      </c>
      <c r="H8" s="17" t="s">
        <v>7</v>
      </c>
      <c r="J8" s="47">
        <v>400</v>
      </c>
      <c r="K8" s="17" t="s">
        <v>7</v>
      </c>
      <c r="M8" s="47">
        <v>400</v>
      </c>
      <c r="N8" s="17" t="s">
        <v>7</v>
      </c>
      <c r="P8" s="47">
        <v>500</v>
      </c>
      <c r="Q8" s="17" t="s">
        <v>7</v>
      </c>
      <c r="S8" s="47">
        <v>500</v>
      </c>
      <c r="T8" s="17" t="s">
        <v>7</v>
      </c>
    </row>
    <row r="9" spans="2:20" ht="15.75" thickBot="1">
      <c r="B9" s="18" t="s">
        <v>5</v>
      </c>
      <c r="C9" s="19" t="s">
        <v>8</v>
      </c>
      <c r="D9" s="48">
        <f>$C$3-D8*$B$4/1000</f>
        <v>4.4</v>
      </c>
      <c r="E9" s="21" t="s">
        <v>4</v>
      </c>
      <c r="G9" s="48">
        <f>$C$3-G8*$B$4/1000</f>
        <v>4.4</v>
      </c>
      <c r="H9" s="21" t="s">
        <v>4</v>
      </c>
      <c r="J9" s="48">
        <f>$C$3-J8*$B$4/1000</f>
        <v>4.2</v>
      </c>
      <c r="K9" s="21" t="s">
        <v>4</v>
      </c>
      <c r="M9" s="48">
        <f>$C$3-M8*$B$4/1000</f>
        <v>4.2</v>
      </c>
      <c r="N9" s="21" t="s">
        <v>4</v>
      </c>
      <c r="P9" s="48">
        <f>$C$3-P8*$B$4/1000</f>
        <v>4</v>
      </c>
      <c r="Q9" s="21" t="s">
        <v>4</v>
      </c>
      <c r="S9" s="48">
        <f>$C$3-S8*$B$4/1000</f>
        <v>4</v>
      </c>
      <c r="T9" s="21" t="s">
        <v>4</v>
      </c>
    </row>
    <row r="10" spans="2:20" ht="15.75" thickBot="1">
      <c r="B10" s="10"/>
      <c r="C10" s="11"/>
      <c r="D10" s="10"/>
      <c r="E10" s="13"/>
      <c r="G10" s="10"/>
      <c r="H10" s="13"/>
      <c r="J10" s="10"/>
      <c r="K10" s="13"/>
      <c r="M10" s="10"/>
      <c r="N10" s="13"/>
      <c r="P10" s="10"/>
      <c r="Q10" s="13"/>
      <c r="S10" s="10"/>
      <c r="T10" s="13"/>
    </row>
    <row r="11" spans="2:20" ht="15">
      <c r="B11" s="22"/>
      <c r="C11" s="23" t="s">
        <v>9</v>
      </c>
      <c r="D11" s="49">
        <v>0.004861111111111111</v>
      </c>
      <c r="E11" s="25" t="s">
        <v>10</v>
      </c>
      <c r="G11" s="49">
        <v>0.0050347222222222225</v>
      </c>
      <c r="H11" s="25" t="s">
        <v>10</v>
      </c>
      <c r="J11" s="49">
        <v>0.005208333333333333</v>
      </c>
      <c r="K11" s="25" t="s">
        <v>10</v>
      </c>
      <c r="M11" s="49">
        <v>0.005381944444444445</v>
      </c>
      <c r="N11" s="25" t="s">
        <v>10</v>
      </c>
      <c r="P11" s="49">
        <v>0.005555555555555556</v>
      </c>
      <c r="Q11" s="25" t="s">
        <v>10</v>
      </c>
      <c r="S11" s="49">
        <f>P11</f>
        <v>0.005555555555555556</v>
      </c>
      <c r="T11" s="25" t="s">
        <v>10</v>
      </c>
    </row>
    <row r="12" spans="2:20" ht="15.75" thickBot="1">
      <c r="B12" s="26"/>
      <c r="C12" s="27" t="s">
        <v>11</v>
      </c>
      <c r="D12" s="50">
        <v>0.007638888888888889</v>
      </c>
      <c r="E12" s="29" t="str">
        <f>E11</f>
        <v>Min/Km</v>
      </c>
      <c r="G12" s="50">
        <v>0.007638888888888889</v>
      </c>
      <c r="H12" s="29" t="str">
        <f>H11</f>
        <v>Min/Km</v>
      </c>
      <c r="J12" s="50">
        <v>0.007986111111111112</v>
      </c>
      <c r="K12" s="29" t="str">
        <f>K11</f>
        <v>Min/Km</v>
      </c>
      <c r="M12" s="50">
        <f>J12</f>
        <v>0.007986111111111112</v>
      </c>
      <c r="N12" s="29" t="str">
        <f>N11</f>
        <v>Min/Km</v>
      </c>
      <c r="P12" s="50">
        <v>0.008333333333333333</v>
      </c>
      <c r="Q12" s="29" t="str">
        <f>Q11</f>
        <v>Min/Km</v>
      </c>
      <c r="S12" s="50">
        <f>P12</f>
        <v>0.008333333333333333</v>
      </c>
      <c r="T12" s="29" t="str">
        <f>T11</f>
        <v>Min/Km</v>
      </c>
    </row>
    <row r="13" spans="2:20" ht="15.75" thickBot="1">
      <c r="B13" s="10"/>
      <c r="C13" s="11"/>
      <c r="D13" s="10"/>
      <c r="E13" s="13"/>
      <c r="G13" s="10"/>
      <c r="H13" s="13"/>
      <c r="J13" s="10"/>
      <c r="K13" s="13"/>
      <c r="M13" s="10"/>
      <c r="N13" s="13"/>
      <c r="P13" s="10"/>
      <c r="Q13" s="13"/>
      <c r="S13" s="10"/>
      <c r="T13" s="13"/>
    </row>
    <row r="14" spans="2:20" ht="15">
      <c r="B14" s="14" t="s">
        <v>5</v>
      </c>
      <c r="C14" s="23" t="s">
        <v>12</v>
      </c>
      <c r="D14" s="51">
        <f>D9*D11</f>
        <v>0.02138888888888889</v>
      </c>
      <c r="E14" s="25" t="s">
        <v>13</v>
      </c>
      <c r="G14" s="51">
        <f>G9*G11</f>
        <v>0.02215277777777778</v>
      </c>
      <c r="H14" s="25" t="s">
        <v>13</v>
      </c>
      <c r="J14" s="51">
        <f>J9*J11</f>
        <v>0.021875</v>
      </c>
      <c r="K14" s="25" t="s">
        <v>13</v>
      </c>
      <c r="M14" s="51">
        <f>M9*M11</f>
        <v>0.02260416666666667</v>
      </c>
      <c r="N14" s="25" t="s">
        <v>13</v>
      </c>
      <c r="P14" s="51">
        <f>P9*P11</f>
        <v>0.022222222222222223</v>
      </c>
      <c r="Q14" s="25" t="s">
        <v>13</v>
      </c>
      <c r="S14" s="51">
        <f>S9*S11</f>
        <v>0.022222222222222223</v>
      </c>
      <c r="T14" s="25" t="s">
        <v>13</v>
      </c>
    </row>
    <row r="15" spans="2:20" ht="15">
      <c r="B15" s="31" t="s">
        <v>5</v>
      </c>
      <c r="C15" s="32" t="s">
        <v>14</v>
      </c>
      <c r="D15" s="52">
        <f>D8/1000*D12*$B$4</f>
        <v>0.004583333333333333</v>
      </c>
      <c r="E15" s="34" t="s">
        <v>13</v>
      </c>
      <c r="G15" s="52">
        <f>G8/1000*G12*$B$4</f>
        <v>0.004583333333333333</v>
      </c>
      <c r="H15" s="34" t="s">
        <v>13</v>
      </c>
      <c r="J15" s="52">
        <f>J8/1000*J12*$B$4</f>
        <v>0.00638888888888889</v>
      </c>
      <c r="K15" s="34" t="s">
        <v>13</v>
      </c>
      <c r="M15" s="52">
        <f>M8/1000*M12*$B$4</f>
        <v>0.00638888888888889</v>
      </c>
      <c r="N15" s="34" t="s">
        <v>13</v>
      </c>
      <c r="P15" s="52">
        <f>P8/1000*P12*$B$4</f>
        <v>0.008333333333333333</v>
      </c>
      <c r="Q15" s="34" t="s">
        <v>13</v>
      </c>
      <c r="S15" s="52">
        <f>S8/1000*S12*$B$4</f>
        <v>0.008333333333333333</v>
      </c>
      <c r="T15" s="34" t="s">
        <v>13</v>
      </c>
    </row>
    <row r="16" spans="2:20" ht="15.75" thickBot="1">
      <c r="B16" s="18"/>
      <c r="C16" s="19" t="s">
        <v>15</v>
      </c>
      <c r="D16" s="53">
        <f>SUM(D14:D15)</f>
        <v>0.025972222222222223</v>
      </c>
      <c r="E16" s="29" t="s">
        <v>13</v>
      </c>
      <c r="G16" s="53">
        <f>SUM(G14:G15)</f>
        <v>0.026736111111111113</v>
      </c>
      <c r="H16" s="29" t="s">
        <v>13</v>
      </c>
      <c r="J16" s="53">
        <f>SUM(J14:J15)</f>
        <v>0.028263888888888887</v>
      </c>
      <c r="K16" s="29" t="s">
        <v>13</v>
      </c>
      <c r="M16" s="53">
        <f>SUM(M14:M15)</f>
        <v>0.028993055555555564</v>
      </c>
      <c r="N16" s="29" t="s">
        <v>13</v>
      </c>
      <c r="P16" s="53">
        <f>SUM(P14:P15)</f>
        <v>0.030555555555555558</v>
      </c>
      <c r="Q16" s="29" t="s">
        <v>13</v>
      </c>
      <c r="S16" s="53">
        <f>SUM(S14:S15)</f>
        <v>0.030555555555555558</v>
      </c>
      <c r="T16" s="29" t="s">
        <v>13</v>
      </c>
    </row>
    <row r="17" spans="2:20" ht="15.75" thickBot="1">
      <c r="B17" s="36"/>
      <c r="C17" s="37"/>
      <c r="D17" s="54"/>
      <c r="E17" s="13"/>
      <c r="G17" s="54"/>
      <c r="H17" s="13"/>
      <c r="J17" s="54"/>
      <c r="K17" s="13"/>
      <c r="M17" s="54"/>
      <c r="N17" s="13"/>
      <c r="P17" s="54"/>
      <c r="Q17" s="13"/>
      <c r="S17" s="54"/>
      <c r="T17" s="13"/>
    </row>
    <row r="18" spans="2:20" ht="15">
      <c r="B18" s="39"/>
      <c r="C18" s="15" t="s">
        <v>17</v>
      </c>
      <c r="D18" s="55">
        <f>$A$1/24/D16/12*E6</f>
        <v>3.2085561497326203</v>
      </c>
      <c r="E18" s="17" t="s">
        <v>17</v>
      </c>
      <c r="G18" s="55">
        <f>$A$1/24/G16/12*H6</f>
        <v>3.1168831168831166</v>
      </c>
      <c r="H18" s="17" t="s">
        <v>17</v>
      </c>
      <c r="J18" s="55">
        <f>$A$1/24/J16/12*K6</f>
        <v>2.948402948402949</v>
      </c>
      <c r="K18" s="17" t="s">
        <v>17</v>
      </c>
      <c r="M18" s="55">
        <f>$A$1/24/M16/12*N6</f>
        <v>4.3113772455089805</v>
      </c>
      <c r="N18" s="17" t="s">
        <v>17</v>
      </c>
      <c r="P18" s="55">
        <f>$A$1/24/P16/12*Q6</f>
        <v>4.090909090909091</v>
      </c>
      <c r="Q18" s="17" t="s">
        <v>17</v>
      </c>
      <c r="S18" s="55">
        <f>$A$1/24/S16/12*T6</f>
        <v>0</v>
      </c>
      <c r="T18" s="17" t="s">
        <v>17</v>
      </c>
    </row>
    <row r="19" spans="2:20" ht="18.75" thickBot="1">
      <c r="B19" s="41"/>
      <c r="C19" s="42" t="s">
        <v>18</v>
      </c>
      <c r="D19" s="56">
        <f>D18*$C$3</f>
        <v>16.0427807486631</v>
      </c>
      <c r="E19" s="44" t="s">
        <v>4</v>
      </c>
      <c r="G19" s="56">
        <f>G18*$C$3</f>
        <v>15.584415584415583</v>
      </c>
      <c r="H19" s="44" t="s">
        <v>4</v>
      </c>
      <c r="J19" s="56">
        <f>J18*$C$3</f>
        <v>14.742014742014744</v>
      </c>
      <c r="K19" s="44" t="s">
        <v>4</v>
      </c>
      <c r="M19" s="56">
        <f>M18*$C$3</f>
        <v>21.5568862275449</v>
      </c>
      <c r="N19" s="44" t="s">
        <v>4</v>
      </c>
      <c r="P19" s="56">
        <f>P18*$C$3</f>
        <v>20.454545454545453</v>
      </c>
      <c r="Q19" s="44" t="s">
        <v>4</v>
      </c>
      <c r="S19" s="56">
        <f>S18*$C$3</f>
        <v>0</v>
      </c>
      <c r="T19" s="44" t="s">
        <v>4</v>
      </c>
    </row>
    <row r="20" ht="30" customHeight="1" thickBot="1"/>
    <row r="21" spans="3:4" ht="20.25" customHeight="1">
      <c r="C21" s="59" t="s">
        <v>20</v>
      </c>
      <c r="D21" s="60">
        <f>SUM(D18:T18)</f>
        <v>17.676128551436758</v>
      </c>
    </row>
    <row r="22" spans="3:5" ht="21.75" thickBot="1">
      <c r="C22" s="61" t="s">
        <v>21</v>
      </c>
      <c r="D22" s="62">
        <f>SUM(D19:T19)</f>
        <v>88.3806427571838</v>
      </c>
      <c r="E22" s="63" t="s">
        <v>4</v>
      </c>
    </row>
    <row r="24" ht="15.75" thickBot="1"/>
    <row r="25" spans="1:7" ht="15.75">
      <c r="A25" s="85" t="s">
        <v>22</v>
      </c>
      <c r="B25" s="86"/>
      <c r="C25" s="86"/>
      <c r="D25" s="86"/>
      <c r="E25" s="86"/>
      <c r="F25" s="86"/>
      <c r="G25" s="87"/>
    </row>
    <row r="26" spans="1:7" ht="15.75">
      <c r="A26" s="88"/>
      <c r="B26" s="89" t="s">
        <v>23</v>
      </c>
      <c r="C26" s="89"/>
      <c r="D26" s="90"/>
      <c r="E26" s="90"/>
      <c r="F26" s="90"/>
      <c r="G26" s="91"/>
    </row>
    <row r="27" spans="1:7" ht="15.75">
      <c r="A27" s="88"/>
      <c r="B27" s="90" t="s">
        <v>24</v>
      </c>
      <c r="C27" s="90"/>
      <c r="D27" s="90"/>
      <c r="E27" s="90"/>
      <c r="F27" s="90"/>
      <c r="G27" s="91"/>
    </row>
    <row r="28" spans="1:7" ht="15.75">
      <c r="A28" s="88"/>
      <c r="B28" s="90" t="s">
        <v>25</v>
      </c>
      <c r="C28" s="90"/>
      <c r="D28" s="90"/>
      <c r="E28" s="90"/>
      <c r="F28" s="90"/>
      <c r="G28" s="91"/>
    </row>
    <row r="29" spans="1:7" ht="15.75">
      <c r="A29" s="88"/>
      <c r="B29" s="90" t="s">
        <v>26</v>
      </c>
      <c r="C29" s="90"/>
      <c r="D29" s="90"/>
      <c r="E29" s="90"/>
      <c r="F29" s="90"/>
      <c r="G29" s="91"/>
    </row>
    <row r="30" spans="1:7" ht="15.75">
      <c r="A30" s="88"/>
      <c r="B30" s="90" t="s">
        <v>27</v>
      </c>
      <c r="C30" s="90"/>
      <c r="D30" s="90"/>
      <c r="E30" s="90"/>
      <c r="F30" s="90"/>
      <c r="G30" s="91"/>
    </row>
    <row r="31" spans="1:7" ht="16.5" thickBot="1">
      <c r="A31" s="92"/>
      <c r="B31" s="93"/>
      <c r="C31" s="93"/>
      <c r="D31" s="93"/>
      <c r="E31" s="93"/>
      <c r="F31" s="93"/>
      <c r="G31" s="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dcterms:created xsi:type="dcterms:W3CDTF">2010-12-30T12:18:38Z</dcterms:created>
  <dcterms:modified xsi:type="dcterms:W3CDTF">2015-10-23T11:06:40Z</dcterms:modified>
  <cp:category/>
  <cp:version/>
  <cp:contentType/>
  <cp:contentStatus/>
</cp:coreProperties>
</file>